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700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3" name="ID_79F7359716AE46C59088A0D06BA4C8BD" descr="马桶垫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12100" y="4883150"/>
          <a:ext cx="986155" cy="986155"/>
        </a:xfrm>
        <a:prstGeom prst="rect">
          <a:avLst/>
        </a:prstGeom>
      </xdr:spPr>
    </xdr:pic>
  </etc:cellImage>
  <etc:cellImage>
    <xdr:pic>
      <xdr:nvPicPr>
        <xdr:cNvPr id="8" name="ID_48ADBE10A2884E9CA7DAE8F8680977C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7740650" y="806450"/>
          <a:ext cx="1402715" cy="730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07D612DE74FA49899EF44E8708326F9C"/>
        <xdr:cNvPicPr/>
      </xdr:nvPicPr>
      <xdr:blipFill>
        <a:blip r:embed="rId4" r:link="rId3"/>
        <a:stretch>
          <a:fillRect/>
        </a:stretch>
      </xdr:blipFill>
      <xdr:spPr>
        <a:xfrm>
          <a:off x="7753350" y="1892300"/>
          <a:ext cx="1423035" cy="808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36C485DE9C6B4E3F9EA3A4312EC0DB2C"/>
        <xdr:cNvPicPr>
          <a:picLocks noChangeAspect="1"/>
        </xdr:cNvPicPr>
      </xdr:nvPicPr>
      <xdr:blipFill>
        <a:blip r:embed="rId5" r:link="rId3"/>
        <a:stretch>
          <a:fillRect/>
        </a:stretch>
      </xdr:blipFill>
      <xdr:spPr>
        <a:xfrm>
          <a:off x="7759700" y="2863850"/>
          <a:ext cx="1422400" cy="75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7157DE3AB1C04E8BBECFF2258F35E18C"/>
        <xdr:cNvPicPr/>
      </xdr:nvPicPr>
      <xdr:blipFill>
        <a:blip r:embed="rId6" r:link="rId3"/>
        <a:stretch>
          <a:fillRect/>
        </a:stretch>
      </xdr:blipFill>
      <xdr:spPr>
        <a:xfrm>
          <a:off x="7727950" y="3829050"/>
          <a:ext cx="1403350" cy="758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94672B6085A24200B63507BEB39883D6"/>
        <xdr:cNvPicPr>
          <a:picLocks noChangeAspect="1"/>
        </xdr:cNvPicPr>
      </xdr:nvPicPr>
      <xdr:blipFill>
        <a:blip r:embed="rId7" r:link="rId3"/>
        <a:stretch>
          <a:fillRect/>
        </a:stretch>
      </xdr:blipFill>
      <xdr:spPr>
        <a:xfrm>
          <a:off x="7727950" y="6007100"/>
          <a:ext cx="1441450" cy="75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63E2FFDE7F35433BB0501F6C3E69651D"/>
        <xdr:cNvPicPr>
          <a:picLocks noChangeAspect="1"/>
        </xdr:cNvPicPr>
      </xdr:nvPicPr>
      <xdr:blipFill>
        <a:blip r:embed="rId6" r:link="rId3"/>
        <a:stretch>
          <a:fillRect/>
        </a:stretch>
      </xdr:blipFill>
      <xdr:spPr>
        <a:xfrm>
          <a:off x="7727950" y="6877050"/>
          <a:ext cx="1397000" cy="88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93F5382033834BF5931E8AFD89730C27"/>
        <xdr:cNvPicPr>
          <a:picLocks noChangeAspect="1"/>
        </xdr:cNvPicPr>
      </xdr:nvPicPr>
      <xdr:blipFill>
        <a:blip r:embed="rId8" r:link="rId3"/>
        <a:stretch>
          <a:fillRect/>
        </a:stretch>
      </xdr:blipFill>
      <xdr:spPr>
        <a:xfrm>
          <a:off x="7918450" y="7918450"/>
          <a:ext cx="1143000" cy="857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71157770021945EC8368621DB264FB11"/>
        <xdr:cNvPicPr>
          <a:picLocks noChangeAspect="1"/>
        </xdr:cNvPicPr>
      </xdr:nvPicPr>
      <xdr:blipFill>
        <a:blip r:embed="rId9" r:link="rId3"/>
        <a:stretch>
          <a:fillRect/>
        </a:stretch>
      </xdr:blipFill>
      <xdr:spPr>
        <a:xfrm>
          <a:off x="7727950" y="8909050"/>
          <a:ext cx="1345565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D834737D4C4D400BAF473C5F0E70A363"/>
        <xdr:cNvPicPr>
          <a:picLocks noChangeAspect="1"/>
        </xdr:cNvPicPr>
      </xdr:nvPicPr>
      <xdr:blipFill>
        <a:blip r:embed="rId10" r:link="rId3"/>
        <a:stretch>
          <a:fillRect/>
        </a:stretch>
      </xdr:blipFill>
      <xdr:spPr>
        <a:xfrm>
          <a:off x="7727950" y="9925050"/>
          <a:ext cx="1397000" cy="99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78A403D3E9DC43FA83AA5E9C5FE94983"/>
        <xdr:cNvPicPr>
          <a:picLocks noChangeAspect="1"/>
        </xdr:cNvPicPr>
      </xdr:nvPicPr>
      <xdr:blipFill>
        <a:blip r:embed="rId11" r:link="rId3"/>
        <a:stretch>
          <a:fillRect/>
        </a:stretch>
      </xdr:blipFill>
      <xdr:spPr>
        <a:xfrm>
          <a:off x="7804150" y="10998200"/>
          <a:ext cx="1238250" cy="882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165C20F81A4C428F981BC08E20EA4643"/>
        <xdr:cNvPicPr>
          <a:picLocks noChangeAspect="1"/>
        </xdr:cNvPicPr>
      </xdr:nvPicPr>
      <xdr:blipFill>
        <a:blip r:embed="rId12" r:link="rId3"/>
        <a:stretch>
          <a:fillRect/>
        </a:stretch>
      </xdr:blipFill>
      <xdr:spPr>
        <a:xfrm>
          <a:off x="7943850" y="13119100"/>
          <a:ext cx="1193165" cy="75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982B4C0987A54DC992A9A0D8F7DB8B06" descr="洁厕灵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740650" y="11995150"/>
          <a:ext cx="1372235" cy="945515"/>
        </a:xfrm>
        <a:prstGeom prst="rect">
          <a:avLst/>
        </a:prstGeom>
      </xdr:spPr>
    </xdr:pic>
  </etc:cellImage>
  <etc:cellImage>
    <xdr:pic>
      <xdr:nvPicPr>
        <xdr:cNvPr id="4" name="ID_AD20BFBEF7A34FA88B1800869F5902D6"/>
        <xdr:cNvPicPr>
          <a:picLocks noChangeAspect="1"/>
        </xdr:cNvPicPr>
      </xdr:nvPicPr>
      <xdr:blipFill>
        <a:blip r:embed="rId14" r:link="rId3"/>
        <a:stretch>
          <a:fillRect/>
        </a:stretch>
      </xdr:blipFill>
      <xdr:spPr>
        <a:xfrm>
          <a:off x="7969250" y="14033500"/>
          <a:ext cx="1009650" cy="100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C349202C565A49BF8D7F8C1BA6D30D89"/>
        <xdr:cNvPicPr>
          <a:picLocks noChangeAspect="1"/>
        </xdr:cNvPicPr>
      </xdr:nvPicPr>
      <xdr:blipFill>
        <a:blip r:embed="rId15" r:link="rId3"/>
        <a:stretch>
          <a:fillRect/>
        </a:stretch>
      </xdr:blipFill>
      <xdr:spPr>
        <a:xfrm>
          <a:off x="8122285" y="16103600"/>
          <a:ext cx="843915" cy="831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88BA95EAB60945A9BA28385B6F56ADD0"/>
        <xdr:cNvPicPr>
          <a:picLocks noChangeAspect="1"/>
        </xdr:cNvPicPr>
      </xdr:nvPicPr>
      <xdr:blipFill>
        <a:blip r:embed="rId16" r:link="rId3"/>
        <a:stretch>
          <a:fillRect/>
        </a:stretch>
      </xdr:blipFill>
      <xdr:spPr>
        <a:xfrm>
          <a:off x="7727950" y="17037050"/>
          <a:ext cx="1016000" cy="10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C89ACB0FE7914DDCA2F8EFFB36E57BD9" descr="轻微车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34935" y="15011400"/>
          <a:ext cx="1376680" cy="95821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<sst xmlns="http://schemas.openxmlformats.org/spreadsheetml/2006/main" count="61" uniqueCount="55">
  <si>
    <t>第二季度采购物品清单</t>
  </si>
  <si>
    <r>
      <t>序</t>
    </r>
    <r>
      <rPr>
        <sz val="12"/>
        <color rgb="FF000000"/>
        <rFont val="黑体"/>
        <charset val="134"/>
      </rPr>
      <t xml:space="preserve">
</t>
    </r>
    <r>
      <rPr>
        <sz val="12"/>
        <color rgb="FF000000"/>
        <rFont val="黑体"/>
        <charset val="134"/>
      </rPr>
      <t>号</t>
    </r>
  </si>
  <si>
    <t>名称</t>
  </si>
  <si>
    <t>规格</t>
  </si>
  <si>
    <t>单位</t>
  </si>
  <si>
    <t>数量</t>
  </si>
  <si>
    <t>单价（元）</t>
  </si>
  <si>
    <t>总价（元）</t>
  </si>
  <si>
    <t>图片</t>
  </si>
  <si>
    <t>娃哈哈矿泉水</t>
  </si>
  <si>
    <t>5.5L*4</t>
  </si>
  <si>
    <t>箱</t>
  </si>
  <si>
    <t>350ml*24瓶</t>
  </si>
  <si>
    <t>一次性牙刷牙膏套装</t>
  </si>
  <si>
    <t>一件100套</t>
  </si>
  <si>
    <t>件</t>
  </si>
  <si>
    <t>电蚊香液</t>
  </si>
  <si>
    <t>雷达无香型，替换液，6瓶/盒</t>
  </si>
  <si>
    <t>盒</t>
  </si>
  <si>
    <t>一次性马桶垫</t>
  </si>
  <si>
    <t>独立包装\30个装</t>
  </si>
  <si>
    <t>包</t>
  </si>
  <si>
    <t>除菌喷雾剂</t>
  </si>
  <si>
    <t>1瓶500ml</t>
  </si>
  <si>
    <t>瓶</t>
  </si>
  <si>
    <t>枪手杀虫剂</t>
  </si>
  <si>
    <t>1瓶600ml</t>
  </si>
  <si>
    <t>瓶套</t>
  </si>
  <si>
    <t>洗脸巾</t>
  </si>
  <si>
    <t>30抽\包</t>
  </si>
  <si>
    <t>拖把</t>
  </si>
  <si>
    <t>可拆卸，42cm大面板</t>
  </si>
  <si>
    <t>把</t>
  </si>
  <si>
    <t>纸杯</t>
  </si>
  <si>
    <t>250ml（50个/1包）隔热防滑</t>
  </si>
  <si>
    <t>抹布</t>
  </si>
  <si>
    <t>吸水性强,可做拖把替换布30*40cm</t>
  </si>
  <si>
    <t>块</t>
  </si>
  <si>
    <t>洁厕灵</t>
  </si>
  <si>
    <t>30瓶/箱</t>
  </si>
  <si>
    <t>洁厕宝</t>
  </si>
  <si>
    <t>4块/一板</t>
  </si>
  <si>
    <t>板</t>
  </si>
  <si>
    <t>服务车</t>
  </si>
  <si>
    <t>长69cm宽38高54</t>
  </si>
  <si>
    <t>辆</t>
  </si>
  <si>
    <t>清卫车</t>
  </si>
  <si>
    <t>双边布草车</t>
  </si>
  <si>
    <t>纸杯置物架</t>
  </si>
  <si>
    <t>胡桃木纹</t>
  </si>
  <si>
    <t>个</t>
  </si>
  <si>
    <t>一次性拖鞋</t>
  </si>
  <si>
    <t>亚麻材质，42-43码</t>
  </si>
  <si>
    <t>双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</si>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</sst>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sz val="24"/>
      <color rgb="FF000000"/>
      <name val="方正小标宋简体"/>
      <charset val="134"/>
    </font>
    <font>
      <sz val="12"/>
      <color rgb="FF000000"/>
      <name val="黑体"/>
      <charset val="134"/>
    </font>
    <font>
      <sz val="12"/>
      <color rgb="FF000000"/>
      <name val="仿宋_GB2312"/>
      <charset val="134"/>
    </font>
    <font>
      <sz val="12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5" fillId="0" borderId="0">
      <alignment vertical="center"/>
    </xf>
    <xf numFmtId="0" fontId="6" fillId="0" borderId="0">
      <alignment vertical="center"/>
    </xf>
    <xf numFmtId="0" fontId="0" fillId="2" borderId="5">
      <alignment vertical="center"/>
    </xf>
    <xf numFmtId="0" fontId="7" fillId="0" borderId="0">
      <alignment vertical="center"/>
    </xf>
    <xf numFmtId="0" fontId="8" fillId="0" borderId="0">
      <alignment vertical="center"/>
    </xf>
    <xf numFmtId="0" fontId="9" fillId="0" borderId="0">
      <alignment vertical="center"/>
    </xf>
    <xf numFmtId="0" fontId="10" fillId="0" borderId="6">
      <alignment vertical="center"/>
    </xf>
    <xf numFmtId="0" fontId="11" fillId="0" borderId="6">
      <alignment vertical="center"/>
    </xf>
    <xf numFmtId="0" fontId="12" fillId="0" borderId="7">
      <alignment vertical="center"/>
    </xf>
    <xf numFmtId="0" fontId="12" fillId="0" borderId="0">
      <alignment vertical="center"/>
    </xf>
    <xf numFmtId="0" fontId="13" fillId="3" borderId="8">
      <alignment vertical="center"/>
    </xf>
    <xf numFmtId="0" fontId="14" fillId="4" borderId="9">
      <alignment vertical="center"/>
    </xf>
    <xf numFmtId="0" fontId="15" fillId="4" borderId="8">
      <alignment vertical="center"/>
    </xf>
    <xf numFmtId="0" fontId="16" fillId="5" borderId="10">
      <alignment vertical="center"/>
    </xf>
    <xf numFmtId="0" fontId="17" fillId="0" borderId="11">
      <alignment vertical="center"/>
    </xf>
    <xf numFmtId="0" fontId="18" fillId="0" borderId="12">
      <alignment vertical="center"/>
    </xf>
    <xf numFmtId="0" fontId="19" fillId="6" borderId="0">
      <alignment vertical="center"/>
    </xf>
    <xf numFmtId="0" fontId="20" fillId="7" borderId="0">
      <alignment vertical="center"/>
    </xf>
    <xf numFmtId="0" fontId="21" fillId="8" borderId="0">
      <alignment vertical="center"/>
    </xf>
    <xf numFmtId="0" fontId="22" fillId="9" borderId="0">
      <alignment vertical="center"/>
    </xf>
    <xf numFmtId="0" fontId="23" fillId="10" borderId="0">
      <alignment vertical="center"/>
    </xf>
    <xf numFmtId="0" fontId="23" fillId="11" borderId="0">
      <alignment vertical="center"/>
    </xf>
    <xf numFmtId="0" fontId="22" fillId="12" borderId="0">
      <alignment vertical="center"/>
    </xf>
    <xf numFmtId="0" fontId="22" fillId="13" borderId="0">
      <alignment vertical="center"/>
    </xf>
    <xf numFmtId="0" fontId="23" fillId="14" borderId="0">
      <alignment vertical="center"/>
    </xf>
    <xf numFmtId="0" fontId="23" fillId="15" borderId="0">
      <alignment vertical="center"/>
    </xf>
    <xf numFmtId="0" fontId="22" fillId="16" borderId="0">
      <alignment vertical="center"/>
    </xf>
    <xf numFmtId="0" fontId="22" fillId="17" borderId="0">
      <alignment vertical="center"/>
    </xf>
    <xf numFmtId="0" fontId="23" fillId="18" borderId="0">
      <alignment vertical="center"/>
    </xf>
    <xf numFmtId="0" fontId="23" fillId="19" borderId="0">
      <alignment vertical="center"/>
    </xf>
    <xf numFmtId="0" fontId="22" fillId="20" borderId="0">
      <alignment vertical="center"/>
    </xf>
    <xf numFmtId="0" fontId="22" fillId="21" borderId="0">
      <alignment vertical="center"/>
    </xf>
    <xf numFmtId="0" fontId="23" fillId="22" borderId="0">
      <alignment vertical="center"/>
    </xf>
    <xf numFmtId="0" fontId="23" fillId="23" borderId="0">
      <alignment vertical="center"/>
    </xf>
    <xf numFmtId="0" fontId="22" fillId="24" borderId="0">
      <alignment vertical="center"/>
    </xf>
    <xf numFmtId="0" fontId="22" fillId="25" borderId="0">
      <alignment vertical="center"/>
    </xf>
    <xf numFmtId="0" fontId="23" fillId="26" borderId="0">
      <alignment vertical="center"/>
    </xf>
    <xf numFmtId="0" fontId="23" fillId="27" borderId="0">
      <alignment vertical="center"/>
    </xf>
    <xf numFmtId="0" fontId="22" fillId="28" borderId="0">
      <alignment vertical="center"/>
    </xf>
    <xf numFmtId="0" fontId="22" fillId="29" borderId="0">
      <alignment vertical="center"/>
    </xf>
    <xf numFmtId="0" fontId="23" fillId="30" borderId="0">
      <alignment vertical="center"/>
    </xf>
    <xf numFmtId="0" fontId="23" fillId="31" borderId="0">
      <alignment vertical="center"/>
    </xf>
    <xf numFmtId="0" fontId="22" fillId="32" borderId="0">
      <alignment vertical="center"/>
    </xf>
  </cellStyleXfs>
  <cellXfs count="10">
    <xf numFmtId="0" fontId="0" fillId="0" borderId="0" xfId="0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2" fontId="3" fillId="0" borderId="2" xfId="0" applyNumberFormat="1" applyFont="1" applyBorder="1" applyAlignment="1">
      <alignment horizontal="center" vertical="center"/>
    </xf>
    <xf numFmtId="0" fontId="0" fillId="0" borderId="2" xfId="0" applyBorder="1">
      <alignment vertical="center"/>
    </xf>
    <xf numFmtId="0" fontId="4" fillId="0" borderId="2" xfId="0" applyFont="1" applyBorder="1" applyAlignment="1"/>
    <xf numFmtId="2" fontId="3" fillId="0" borderId="3" xfId="0" applyNumberFormat="1" applyFont="1" applyBorder="1" applyAlignment="1">
      <alignment horizontal="center" vertical="center"/>
    </xf>
    <xf numFmtId="2" fontId="3" fillId="0" borderId="4" xfId="0" applyNumberFormat="1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png"/><Relationship Id="rId8" Type="http://schemas.openxmlformats.org/officeDocument/2006/relationships/image" Target="media/image7.png"/><Relationship Id="rId7" Type="http://schemas.openxmlformats.org/officeDocument/2006/relationships/image" Target="media/image6.png"/><Relationship Id="rId6" Type="http://schemas.openxmlformats.org/officeDocument/2006/relationships/image" Target="media/image5.png"/><Relationship Id="rId5" Type="http://schemas.openxmlformats.org/officeDocument/2006/relationships/image" Target="media/image4.png"/><Relationship Id="rId4" Type="http://schemas.openxmlformats.org/officeDocument/2006/relationships/image" Target="media/image3.png"/><Relationship Id="rId3" Type="http://schemas.openxmlformats.org/officeDocument/2006/relationships/image" Target="NULL" TargetMode="External"/><Relationship Id="rId2" Type="http://schemas.openxmlformats.org/officeDocument/2006/relationships/image" Target="media/image2.png"/><Relationship Id="rId17" Type="http://schemas.openxmlformats.org/officeDocument/2006/relationships/image" Target="media/image16.jpeg"/><Relationship Id="rId16" Type="http://schemas.openxmlformats.org/officeDocument/2006/relationships/image" Target="media/image15.png"/><Relationship Id="rId15" Type="http://schemas.openxmlformats.org/officeDocument/2006/relationships/image" Target="media/image14.png"/><Relationship Id="rId14" Type="http://schemas.openxmlformats.org/officeDocument/2006/relationships/image" Target="media/image13.png"/><Relationship Id="rId13" Type="http://schemas.openxmlformats.org/officeDocument/2006/relationships/image" Target="media/image12.jpeg"/><Relationship Id="rId12" Type="http://schemas.openxmlformats.org/officeDocument/2006/relationships/image" Target="media/image11.png"/><Relationship Id="rId11" Type="http://schemas.openxmlformats.org/officeDocument/2006/relationships/image" Target="media/image10.png"/><Relationship Id="rId10" Type="http://schemas.openxmlformats.org/officeDocument/2006/relationships/image" Target="media/image9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0"/>
  <sheetViews>
    <sheetView tabSelected="1" zoomScale="85" zoomScaleNormal="85" topLeftCell="A3" workbookViewId="0">
      <selection activeCell="M18" sqref="M18"/>
    </sheetView>
  </sheetViews>
  <sheetFormatPr defaultColWidth="9" defaultRowHeight="14" outlineLevelCol="7"/>
  <cols>
    <col min="2" max="2" width="26.3636363636364" customWidth="1"/>
    <col min="3" max="3" width="30" customWidth="1"/>
    <col min="4" max="4" width="18.2727272727273" customWidth="1"/>
    <col min="8" max="8" width="20.7272727272727" customWidth="1"/>
  </cols>
  <sheetData>
    <row r="1" ht="31.5" customHeight="1" spans="1:8">
      <c r="A1" s="1" t="s">
        <v>0</v>
      </c>
      <c r="B1" s="1"/>
      <c r="C1" s="1"/>
      <c r="D1" s="1"/>
      <c r="E1" s="1"/>
      <c r="F1" s="1"/>
      <c r="G1" s="1"/>
      <c r="H1" s="1"/>
    </row>
    <row r="2" ht="30" spans="1:8">
      <c r="A2" s="2" t="s">
        <v>1</v>
      </c>
      <c r="B2" s="3" t="s">
        <v>2</v>
      </c>
      <c r="C2" s="3" t="s">
        <v>3</v>
      </c>
      <c r="D2" s="3" t="s">
        <v>4</v>
      </c>
      <c r="E2" s="2" t="s">
        <v>5</v>
      </c>
      <c r="F2" s="2" t="s">
        <v>6</v>
      </c>
      <c r="G2" s="2" t="s">
        <v>7</v>
      </c>
      <c r="H2" s="2" t="s">
        <v>8</v>
      </c>
    </row>
    <row r="3" ht="80" customHeight="1" spans="1:8">
      <c r="A3" s="4">
        <v>1</v>
      </c>
      <c r="B3" s="4" t="s">
        <v>9</v>
      </c>
      <c r="C3" s="4" t="s">
        <v>10</v>
      </c>
      <c r="D3" s="4" t="s">
        <v>11</v>
      </c>
      <c r="E3" s="4">
        <v>40</v>
      </c>
      <c r="F3" s="5">
        <v>35</v>
      </c>
      <c r="G3" s="5">
        <v>1400</v>
      </c>
      <c r="H3" s="6" t="str">
        <f>_xlfn.DISPIMG("ID_48ADBE10A2884E9CA7DAE8F8680977C1",1)</f>
        <v>=DISPIMG("ID_48ADBE10A2884E9CA7DAE8F8680977C1",1)</v>
      </c>
    </row>
    <row r="4" ht="80" customHeight="1" spans="1:8">
      <c r="A4" s="4">
        <v>2</v>
      </c>
      <c r="B4" s="4" t="s">
        <v>9</v>
      </c>
      <c r="C4" s="4" t="s">
        <v>12</v>
      </c>
      <c r="D4" s="4" t="s">
        <v>11</v>
      </c>
      <c r="E4" s="4">
        <v>40</v>
      </c>
      <c r="F4" s="5">
        <v>33.8</v>
      </c>
      <c r="G4" s="5">
        <v>1352</v>
      </c>
      <c r="H4" s="7" t="str">
        <f>_xlfn.DISPIMG("ID_07D612DE74FA49899EF44E8708326F9C",1)</f>
        <v>=DISPIMG("ID_07D612DE74FA49899EF44E8708326F9C",1)</v>
      </c>
    </row>
    <row r="5" ht="80" customHeight="1" spans="1:8">
      <c r="A5" s="4">
        <v>3</v>
      </c>
      <c r="B5" s="4" t="s">
        <v>13</v>
      </c>
      <c r="C5" s="4" t="s">
        <v>14</v>
      </c>
      <c r="D5" s="4" t="s">
        <v>15</v>
      </c>
      <c r="E5" s="4">
        <v>5</v>
      </c>
      <c r="F5" s="5">
        <v>90</v>
      </c>
      <c r="G5" s="5">
        <v>450</v>
      </c>
      <c r="H5" s="6" t="str">
        <f>_xlfn.DISPIMG("ID_36C485DE9C6B4E3F9EA3A4312EC0DB2C",1)</f>
        <v>=DISPIMG("ID_36C485DE9C6B4E3F9EA3A4312EC0DB2C",1)</v>
      </c>
    </row>
    <row r="6" ht="80" customHeight="1" spans="1:8">
      <c r="A6" s="4">
        <v>4</v>
      </c>
      <c r="B6" s="4" t="s">
        <v>16</v>
      </c>
      <c r="C6" s="4" t="s">
        <v>17</v>
      </c>
      <c r="D6" s="4" t="s">
        <v>18</v>
      </c>
      <c r="E6" s="4">
        <v>20</v>
      </c>
      <c r="F6" s="5">
        <v>30</v>
      </c>
      <c r="G6" s="5">
        <v>600</v>
      </c>
      <c r="H6" s="7" t="str">
        <f>_xlfn.DISPIMG("ID_7157DE3AB1C04E8BBECFF2258F35E18C",1)</f>
        <v>=DISPIMG("ID_7157DE3AB1C04E8BBECFF2258F35E18C",1)</v>
      </c>
    </row>
    <row r="7" ht="80" customHeight="1" spans="1:8">
      <c r="A7" s="4">
        <v>5</v>
      </c>
      <c r="B7" s="4" t="s">
        <v>19</v>
      </c>
      <c r="C7" s="4" t="s">
        <v>20</v>
      </c>
      <c r="D7" s="4" t="s">
        <v>21</v>
      </c>
      <c r="E7" s="4">
        <v>30</v>
      </c>
      <c r="F7" s="5">
        <v>25</v>
      </c>
      <c r="G7" s="5">
        <v>750</v>
      </c>
      <c r="H7" s="6" t="str">
        <f>_xlfn.DISPIMG("ID_79F7359716AE46C59088A0D06BA4C8BD",1)</f>
        <v>=DISPIMG("ID_79F7359716AE46C59088A0D06BA4C8BD",1)</v>
      </c>
    </row>
    <row r="8" ht="80" customHeight="1" spans="1:8">
      <c r="A8" s="4">
        <v>6</v>
      </c>
      <c r="B8" s="4" t="s">
        <v>22</v>
      </c>
      <c r="C8" s="4" t="s">
        <v>23</v>
      </c>
      <c r="D8" s="4" t="s">
        <v>24</v>
      </c>
      <c r="E8" s="4">
        <v>6</v>
      </c>
      <c r="F8" s="5">
        <v>50</v>
      </c>
      <c r="G8" s="5">
        <v>300</v>
      </c>
      <c r="H8" s="6" t="str">
        <f>_xlfn.DISPIMG("ID_94672B6085A24200B63507BEB39883D6",1)</f>
        <v>=DISPIMG("ID_94672B6085A24200B63507BEB39883D6",1)</v>
      </c>
    </row>
    <row r="9" ht="80" customHeight="1" spans="1:8">
      <c r="A9" s="4">
        <v>7</v>
      </c>
      <c r="B9" s="4" t="s">
        <v>25</v>
      </c>
      <c r="C9" s="4" t="s">
        <v>26</v>
      </c>
      <c r="D9" s="4" t="s">
        <v>27</v>
      </c>
      <c r="E9" s="4">
        <v>20</v>
      </c>
      <c r="F9" s="5">
        <v>22</v>
      </c>
      <c r="G9" s="5">
        <v>440</v>
      </c>
      <c r="H9" s="6" t="str">
        <f>_xlfn.DISPIMG("ID_63E2FFDE7F35433BB0501F6C3E69651D",1)</f>
        <v>=DISPIMG("ID_63E2FFDE7F35433BB0501F6C3E69651D",1)</v>
      </c>
    </row>
    <row r="10" ht="80" customHeight="1" spans="1:8">
      <c r="A10" s="4">
        <v>8</v>
      </c>
      <c r="B10" s="4" t="s">
        <v>28</v>
      </c>
      <c r="C10" s="4" t="s">
        <v>29</v>
      </c>
      <c r="D10" s="4" t="s">
        <v>21</v>
      </c>
      <c r="E10" s="4">
        <v>60</v>
      </c>
      <c r="F10" s="5">
        <v>6</v>
      </c>
      <c r="G10" s="5">
        <v>360</v>
      </c>
      <c r="H10" s="6" t="str">
        <f>_xlfn.DISPIMG("ID_93F5382033834BF5931E8AFD89730C27",1)</f>
        <v>=DISPIMG("ID_93F5382033834BF5931E8AFD89730C27",1)</v>
      </c>
    </row>
    <row r="11" ht="80" customHeight="1" spans="1:8">
      <c r="A11" s="4">
        <v>9</v>
      </c>
      <c r="B11" s="4" t="s">
        <v>30</v>
      </c>
      <c r="C11" s="4" t="s">
        <v>31</v>
      </c>
      <c r="D11" s="4" t="s">
        <v>32</v>
      </c>
      <c r="E11" s="4">
        <v>6</v>
      </c>
      <c r="F11" s="5">
        <v>35</v>
      </c>
      <c r="G11" s="5">
        <v>210</v>
      </c>
      <c r="H11" s="6" t="str">
        <f>_xlfn.DISPIMG("ID_71157770021945EC8368621DB264FB11",1)</f>
        <v>=DISPIMG("ID_71157770021945EC8368621DB264FB11",1)</v>
      </c>
    </row>
    <row r="12" ht="80" customHeight="1" spans="1:8">
      <c r="A12" s="4">
        <v>10</v>
      </c>
      <c r="B12" s="4" t="s">
        <v>33</v>
      </c>
      <c r="C12" s="4" t="s">
        <v>34</v>
      </c>
      <c r="D12" s="4" t="s">
        <v>21</v>
      </c>
      <c r="E12" s="4">
        <v>20</v>
      </c>
      <c r="F12" s="5">
        <v>15</v>
      </c>
      <c r="G12" s="5">
        <v>300</v>
      </c>
      <c r="H12" s="6" t="str">
        <f>_xlfn.DISPIMG("ID_D834737D4C4D400BAF473C5F0E70A363",1)</f>
        <v>=DISPIMG("ID_D834737D4C4D400BAF473C5F0E70A363",1)</v>
      </c>
    </row>
    <row r="13" ht="80" customHeight="1" spans="1:8">
      <c r="A13" s="4">
        <v>11</v>
      </c>
      <c r="B13" s="4" t="s">
        <v>35</v>
      </c>
      <c r="C13" s="4" t="s">
        <v>36</v>
      </c>
      <c r="D13" s="4" t="s">
        <v>37</v>
      </c>
      <c r="E13" s="4">
        <v>10</v>
      </c>
      <c r="F13" s="5">
        <v>6</v>
      </c>
      <c r="G13" s="5">
        <v>60</v>
      </c>
      <c r="H13" s="6" t="str">
        <f>_xlfn.DISPIMG("ID_78A403D3E9DC43FA83AA5E9C5FE94983",1)</f>
        <v>=DISPIMG("ID_78A403D3E9DC43FA83AA5E9C5FE94983",1)</v>
      </c>
    </row>
    <row r="14" ht="80" customHeight="1" spans="1:8">
      <c r="A14" s="4">
        <v>12</v>
      </c>
      <c r="B14" s="4" t="s">
        <v>38</v>
      </c>
      <c r="C14" s="4" t="s">
        <v>39</v>
      </c>
      <c r="D14" s="4" t="s">
        <v>11</v>
      </c>
      <c r="E14" s="4">
        <v>1</v>
      </c>
      <c r="F14" s="5">
        <v>159</v>
      </c>
      <c r="G14" s="5">
        <v>159</v>
      </c>
      <c r="H14" s="6" t="str">
        <f>_xlfn.DISPIMG("ID_982B4C0987A54DC992A9A0D8F7DB8B06",1)</f>
        <v>=DISPIMG("ID_982B4C0987A54DC992A9A0D8F7DB8B06",1)</v>
      </c>
    </row>
    <row r="15" ht="80" customHeight="1" spans="1:8">
      <c r="A15" s="4">
        <v>13</v>
      </c>
      <c r="B15" s="4" t="s">
        <v>40</v>
      </c>
      <c r="C15" s="4" t="s">
        <v>41</v>
      </c>
      <c r="D15" s="4" t="s">
        <v>42</v>
      </c>
      <c r="E15" s="4">
        <v>20</v>
      </c>
      <c r="F15" s="5">
        <v>15</v>
      </c>
      <c r="G15" s="5">
        <v>300</v>
      </c>
      <c r="H15" s="6" t="str">
        <f>_xlfn.DISPIMG("ID_165C20F81A4C428F981BC08E20EA4643",1)</f>
        <v>=DISPIMG("ID_165C20F81A4C428F981BC08E20EA4643",1)</v>
      </c>
    </row>
    <row r="16" ht="80" customHeight="1" spans="1:8">
      <c r="A16" s="4">
        <v>14</v>
      </c>
      <c r="B16" s="4" t="s">
        <v>43</v>
      </c>
      <c r="C16" s="4" t="s">
        <v>44</v>
      </c>
      <c r="D16" s="4" t="s">
        <v>45</v>
      </c>
      <c r="E16" s="4">
        <v>2</v>
      </c>
      <c r="F16" s="5">
        <v>300</v>
      </c>
      <c r="G16" s="5">
        <v>600</v>
      </c>
      <c r="H16" s="6" t="str">
        <f>_xlfn.DISPIMG("ID_AD20BFBEF7A34FA88B1800869F5902D6",1)</f>
        <v>=DISPIMG("ID_AD20BFBEF7A34FA88B1800869F5902D6",1)</v>
      </c>
    </row>
    <row r="17" ht="80" customHeight="1" spans="1:8">
      <c r="A17" s="4">
        <v>15</v>
      </c>
      <c r="B17" s="4" t="s">
        <v>46</v>
      </c>
      <c r="C17" s="4" t="s">
        <v>47</v>
      </c>
      <c r="D17" s="4" t="s">
        <v>45</v>
      </c>
      <c r="E17" s="4">
        <v>1</v>
      </c>
      <c r="F17" s="5">
        <v>400</v>
      </c>
      <c r="G17" s="5">
        <v>400</v>
      </c>
      <c r="H17" s="6" t="str">
        <f>_xlfn.DISPIMG("ID_C89ACB0FE7914DDCA2F8EFFB36E57BD9",1)</f>
        <v>=DISPIMG("ID_C89ACB0FE7914DDCA2F8EFFB36E57BD9",1)</v>
      </c>
    </row>
    <row r="18" ht="80" customHeight="1" spans="1:8">
      <c r="A18" s="4">
        <v>16</v>
      </c>
      <c r="B18" s="4" t="s">
        <v>48</v>
      </c>
      <c r="C18" s="4" t="s">
        <v>49</v>
      </c>
      <c r="D18" s="4" t="s">
        <v>50</v>
      </c>
      <c r="E18" s="4">
        <v>50</v>
      </c>
      <c r="F18" s="5">
        <v>20</v>
      </c>
      <c r="G18" s="5">
        <v>1000</v>
      </c>
      <c r="H18" s="6" t="str">
        <f>_xlfn.DISPIMG("ID_C349202C565A49BF8D7F8C1BA6D30D89",1)</f>
        <v>=DISPIMG("ID_C349202C565A49BF8D7F8C1BA6D30D89",1)</v>
      </c>
    </row>
    <row r="19" ht="80" customHeight="1" spans="1:8">
      <c r="A19" s="4">
        <v>17</v>
      </c>
      <c r="B19" s="4" t="s">
        <v>51</v>
      </c>
      <c r="C19" s="4" t="s">
        <v>52</v>
      </c>
      <c r="D19" s="4" t="s">
        <v>53</v>
      </c>
      <c r="E19" s="4">
        <v>300</v>
      </c>
      <c r="F19" s="5">
        <v>3</v>
      </c>
      <c r="G19" s="5">
        <v>900</v>
      </c>
      <c r="H19" s="6" t="str">
        <f>_xlfn.DISPIMG("ID_88BA95EAB60945A9BA28385B6F56ADD0",1)</f>
        <v>=DISPIMG("ID_88BA95EAB60945A9BA28385B6F56ADD0",1)</v>
      </c>
    </row>
    <row r="20" ht="30" customHeight="1" spans="1:8">
      <c r="A20" s="4"/>
      <c r="B20" s="4" t="s">
        <v>54</v>
      </c>
      <c r="C20" s="4"/>
      <c r="D20" s="4"/>
      <c r="E20" s="4"/>
      <c r="F20" s="4"/>
      <c r="G20" s="8">
        <v>9900</v>
      </c>
      <c r="H20" s="9"/>
    </row>
  </sheetData>
  <mergeCells count="3">
    <mergeCell ref="A1:H1"/>
    <mergeCell ref="B20:F20"/>
    <mergeCell ref="G20:H20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你说我听，</cp:lastModifiedBy>
  <dcterms:created xsi:type="dcterms:W3CDTF">2023-05-12T11:15:00Z</dcterms:created>
  <dcterms:modified xsi:type="dcterms:W3CDTF">2026-07-02T06:55:53Z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2052-12.1.0.26391</vt:lpwstr>
  </property>
  <property fmtid="{D5CDD505-2E9C-101B-9397-08002B2CF9AE}" pid="3" name="ICV">
    <vt:lpwstr>EFA622451A444034B02CFACAB21C053F_12</vt:lpwstr>
  </property>
  <property fmtid="{D5CDD505-2E9C-101B-9397-08002B2CF9AE}" pid="4" name="CalculationRule">
    <vt:i4>0</vt:i4>
  </property>
</Properties>
</file>